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llera\OneDrive - CSM Bakery Solutions\Desktop\AVFRA General\Monthly Meeting Information\2019\4.24.19 Meeting\"/>
    </mc:Choice>
  </mc:AlternateContent>
  <bookViews>
    <workbookView xWindow="0" yWindow="0" windowWidth="28800" windowHeight="11820" activeTab="3"/>
  </bookViews>
  <sheets>
    <sheet name="Jan" sheetId="21" r:id="rId1"/>
    <sheet name="Feb" sheetId="22" r:id="rId2"/>
    <sheet name="Feb BMO" sheetId="33" r:id="rId3"/>
    <sheet name="Mar" sheetId="23" r:id="rId4"/>
    <sheet name="Apr" sheetId="24" r:id="rId5"/>
    <sheet name="May" sheetId="25" r:id="rId6"/>
    <sheet name="Jun" sheetId="26" r:id="rId7"/>
    <sheet name="Jul" sheetId="27" r:id="rId8"/>
    <sheet name="Aug" sheetId="28" r:id="rId9"/>
    <sheet name="Sep" sheetId="29" r:id="rId10"/>
    <sheet name="Oct" sheetId="30" r:id="rId11"/>
    <sheet name="Nov" sheetId="31" r:id="rId12"/>
    <sheet name="Dec" sheetId="32" r:id="rId13"/>
  </sheets>
  <externalReferences>
    <externalReference r:id="rId14"/>
  </externalReferences>
  <definedNames>
    <definedName name="CashFlowRequired">'[1]Cash Flows'!$H$11</definedName>
    <definedName name="CashFlowType">[1]List!$Z$2:$Z$12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3" l="1"/>
  <c r="A58" i="33" l="1"/>
  <c r="E55" i="33"/>
  <c r="F48" i="33"/>
  <c r="F58" i="33" s="1"/>
  <c r="A48" i="33"/>
  <c r="E39" i="33"/>
  <c r="A23" i="33"/>
  <c r="E20" i="33"/>
  <c r="F42" i="33" s="1"/>
  <c r="F44" i="33" s="1"/>
  <c r="F60" i="33" s="1"/>
  <c r="A58" i="32" l="1"/>
  <c r="E55" i="32"/>
  <c r="A48" i="32"/>
  <c r="E39" i="32"/>
  <c r="A23" i="32"/>
  <c r="E20" i="32"/>
  <c r="F42" i="32" l="1"/>
  <c r="A58" i="31" l="1"/>
  <c r="E55" i="31"/>
  <c r="A48" i="31"/>
  <c r="E39" i="31"/>
  <c r="A23" i="31"/>
  <c r="E20" i="31"/>
  <c r="F42" i="31" l="1"/>
  <c r="A58" i="30" l="1"/>
  <c r="E55" i="30"/>
  <c r="A48" i="30"/>
  <c r="E39" i="30"/>
  <c r="A23" i="30"/>
  <c r="E20" i="30"/>
  <c r="F42" i="30" l="1"/>
  <c r="A58" i="29" l="1"/>
  <c r="E55" i="29"/>
  <c r="A48" i="29"/>
  <c r="E39" i="29"/>
  <c r="A23" i="29"/>
  <c r="E20" i="29"/>
  <c r="F42" i="29" l="1"/>
  <c r="A58" i="28" l="1"/>
  <c r="E55" i="28"/>
  <c r="A48" i="28"/>
  <c r="E39" i="28"/>
  <c r="A23" i="28"/>
  <c r="E20" i="28"/>
  <c r="F42" i="28" l="1"/>
  <c r="A58" i="27" l="1"/>
  <c r="E55" i="27"/>
  <c r="A48" i="27"/>
  <c r="E39" i="27"/>
  <c r="A23" i="27"/>
  <c r="E20" i="27"/>
  <c r="F42" i="27" l="1"/>
  <c r="A58" i="26" l="1"/>
  <c r="E55" i="26"/>
  <c r="A48" i="26"/>
  <c r="E39" i="26"/>
  <c r="A23" i="26"/>
  <c r="E20" i="26"/>
  <c r="F42" i="26" l="1"/>
  <c r="A58" i="25" l="1"/>
  <c r="E55" i="25"/>
  <c r="A48" i="25"/>
  <c r="E39" i="25"/>
  <c r="A23" i="25"/>
  <c r="E20" i="25"/>
  <c r="F42" i="25" l="1"/>
  <c r="A58" i="24" l="1"/>
  <c r="E55" i="24"/>
  <c r="A48" i="24"/>
  <c r="E39" i="24"/>
  <c r="A23" i="24"/>
  <c r="E20" i="24"/>
  <c r="F42" i="24" l="1"/>
  <c r="A58" i="23" l="1"/>
  <c r="E55" i="23"/>
  <c r="A48" i="23"/>
  <c r="E39" i="23"/>
  <c r="A23" i="23"/>
  <c r="E20" i="23"/>
  <c r="E55" i="22"/>
  <c r="A58" i="22"/>
  <c r="A48" i="22"/>
  <c r="E39" i="22"/>
  <c r="A23" i="22"/>
  <c r="E20" i="22"/>
  <c r="F42" i="23" l="1"/>
  <c r="F42" i="22"/>
  <c r="A58" i="21" l="1"/>
  <c r="E55" i="21"/>
  <c r="F58" i="21" s="1"/>
  <c r="F48" i="22" s="1"/>
  <c r="F58" i="22" s="1"/>
  <c r="F48" i="23" s="1"/>
  <c r="F58" i="23" s="1"/>
  <c r="F48" i="24" s="1"/>
  <c r="F58" i="24" s="1"/>
  <c r="F48" i="25" s="1"/>
  <c r="F58" i="25" s="1"/>
  <c r="F48" i="26" s="1"/>
  <c r="F58" i="26" s="1"/>
  <c r="F48" i="27" s="1"/>
  <c r="F58" i="27" s="1"/>
  <c r="F48" i="28" s="1"/>
  <c r="F58" i="28" s="1"/>
  <c r="F48" i="29" s="1"/>
  <c r="F58" i="29" s="1"/>
  <c r="F48" i="30" s="1"/>
  <c r="F58" i="30" s="1"/>
  <c r="F48" i="31" s="1"/>
  <c r="F58" i="31" s="1"/>
  <c r="F48" i="32" s="1"/>
  <c r="F58" i="32" s="1"/>
  <c r="A48" i="21"/>
  <c r="E39" i="21"/>
  <c r="A23" i="21"/>
  <c r="E20" i="21"/>
  <c r="F42" i="21" l="1"/>
  <c r="F44" i="21" s="1"/>
  <c r="F60" i="21" l="1"/>
  <c r="F8" i="22"/>
  <c r="F44" i="22" s="1"/>
  <c r="F60" i="22" s="1"/>
  <c r="F44" i="23" l="1"/>
  <c r="F60" i="23" s="1"/>
  <c r="F8" i="24" l="1"/>
  <c r="F44" i="24" s="1"/>
  <c r="F8" i="25" l="1"/>
  <c r="F44" i="25" s="1"/>
  <c r="F60" i="24"/>
  <c r="F8" i="26" l="1"/>
  <c r="F44" i="26" s="1"/>
  <c r="F60" i="25"/>
  <c r="F8" i="27" l="1"/>
  <c r="F44" i="27" s="1"/>
  <c r="F60" i="26"/>
  <c r="F8" i="28" l="1"/>
  <c r="F44" i="28" s="1"/>
  <c r="F60" i="27"/>
  <c r="F8" i="29" l="1"/>
  <c r="F44" i="29" s="1"/>
  <c r="F60" i="28"/>
  <c r="F8" i="30" l="1"/>
  <c r="F44" i="30" s="1"/>
  <c r="F60" i="29"/>
  <c r="F8" i="31" l="1"/>
  <c r="F44" i="31" s="1"/>
  <c r="F60" i="30"/>
  <c r="F60" i="31" l="1"/>
  <c r="F8" i="32"/>
  <c r="F44" i="32" s="1"/>
  <c r="F60" i="32" s="1"/>
</calcChain>
</file>

<file path=xl/sharedStrings.xml><?xml version="1.0" encoding="utf-8"?>
<sst xmlns="http://schemas.openxmlformats.org/spreadsheetml/2006/main" count="375" uniqueCount="85">
  <si>
    <t>Receipts</t>
  </si>
  <si>
    <t>TOTAL RECEIPTS</t>
  </si>
  <si>
    <t>Disbursements</t>
  </si>
  <si>
    <t>TOTAL DISBURSEMENTS</t>
  </si>
  <si>
    <t>Amount</t>
  </si>
  <si>
    <t>Change</t>
  </si>
  <si>
    <t>Apple Valley Firefighters Relief Association General Fund Balance Detail</t>
  </si>
  <si>
    <t>Reason</t>
  </si>
  <si>
    <t>Member Dues</t>
  </si>
  <si>
    <t>General Fund (US Bank)</t>
  </si>
  <si>
    <t>Date Cleared</t>
  </si>
  <si>
    <t>Date Posted on CC</t>
  </si>
  <si>
    <t>Check # - Payee - Reason</t>
  </si>
  <si>
    <t>Payee - Reason</t>
  </si>
  <si>
    <t>General Fund - Gambling / Restricted</t>
  </si>
  <si>
    <t>Total General fund - Unrestricted Funds</t>
  </si>
  <si>
    <t>Balance 01/31/2019</t>
  </si>
  <si>
    <t>Balance 02/28/2019</t>
  </si>
  <si>
    <t>Balance 03/31/2019</t>
  </si>
  <si>
    <t>Balance 04/30/2019</t>
  </si>
  <si>
    <t>Balance 05/31/2019</t>
  </si>
  <si>
    <t>Balance 06/30/2019</t>
  </si>
  <si>
    <t>Balance 07/31/2019</t>
  </si>
  <si>
    <t>Balance 08/31/2019</t>
  </si>
  <si>
    <t>Balance 09/30/2019</t>
  </si>
  <si>
    <t>Balance 10/31/2019</t>
  </si>
  <si>
    <t>Balance 11/30/2019</t>
  </si>
  <si>
    <t>Balance 12/31/2019</t>
  </si>
  <si>
    <t>Balance 01/01/2019</t>
  </si>
  <si>
    <t xml:space="preserve">   Checking Account dated 01/31/2019</t>
  </si>
  <si>
    <t>Balance 02/01/2019</t>
  </si>
  <si>
    <t xml:space="preserve">   Checking Account dated 02/28/2019</t>
  </si>
  <si>
    <t>Balance 03/01/2019</t>
  </si>
  <si>
    <t xml:space="preserve">   Checking Account dated 03/31/2019</t>
  </si>
  <si>
    <t xml:space="preserve">   Checking Account dated 04/30/2019</t>
  </si>
  <si>
    <t>Balance 04/01/2019</t>
  </si>
  <si>
    <t>Balance 05/01/2019</t>
  </si>
  <si>
    <t xml:space="preserve">   Checking Account dated 05/31/2019</t>
  </si>
  <si>
    <t>Balance 06/01/2019</t>
  </si>
  <si>
    <t xml:space="preserve">   Checking Account dated 06/30/2019</t>
  </si>
  <si>
    <t>Balance 07/01/2019</t>
  </si>
  <si>
    <t xml:space="preserve">   Checking Account dated 07/31/2019</t>
  </si>
  <si>
    <t>Balance 08/01/2019</t>
  </si>
  <si>
    <t xml:space="preserve">   Checking Account dated 08/31/2019</t>
  </si>
  <si>
    <t>Balance 09/01/2019</t>
  </si>
  <si>
    <t xml:space="preserve">   Checking Account dated 09/30/2019</t>
  </si>
  <si>
    <t>Balance 10/01/2019</t>
  </si>
  <si>
    <t xml:space="preserve">   Checking Account dated 10/31/2019</t>
  </si>
  <si>
    <t>Balance 11/01/2019</t>
  </si>
  <si>
    <t xml:space="preserve">   Checking Account dated 11/30/2019</t>
  </si>
  <si>
    <t>Balance 12/01/2019</t>
  </si>
  <si>
    <t xml:space="preserve">   Checking Account dated 12/31/2019</t>
  </si>
  <si>
    <t>AVFRA Shirts</t>
  </si>
  <si>
    <t>2440 - Paul Deraas - Station Morale/Team Building - Food Holiday Party</t>
  </si>
  <si>
    <t>2441 - American Cancer Society - Aid to Members (Death - Eilers)</t>
  </si>
  <si>
    <t xml:space="preserve">   Credit Card Account for the period 11/28/2018 - 12/27/2018 and paid 01/16/2019</t>
  </si>
  <si>
    <t xml:space="preserve">   Credit Card Account for the period 02/28/2019 - 03/27/2019 and paid 04/16/2019</t>
  </si>
  <si>
    <t xml:space="preserve">   Credit Card Account for the period 03/28/2019 - 04/27/2019 and paid 05/16/2019</t>
  </si>
  <si>
    <t xml:space="preserve">   Credit Card Account for the period 04/28/2019 - 05/27/2019 and paid 06/16/2019</t>
  </si>
  <si>
    <t xml:space="preserve">   Credit Card Account for the period 05/28/2019 - 06/27/2019 and paid 07/16/2019</t>
  </si>
  <si>
    <t xml:space="preserve">   Credit Card Account for the period 06/28/2019 - 07/27/2019 and paid 08/16/2019</t>
  </si>
  <si>
    <t xml:space="preserve">   Credit Card Account for the period 07/28/2019 - 08/27/2019 and paid 09/16/2019</t>
  </si>
  <si>
    <t xml:space="preserve">   Credit Card Account for the period 08/28/2019 - 09/27/2019 and paid 10/16/2019</t>
  </si>
  <si>
    <t xml:space="preserve">   Credit Card Account for the period 09/28/2019 - 10/27/2019 and paid 11/16/2019</t>
  </si>
  <si>
    <t xml:space="preserve">   Credit Card Account for the period 10/28/2019 - 11/27/2019 and paid 12/16/2019</t>
  </si>
  <si>
    <t>Walmart - plates/snakcks for AVFRA special meeting</t>
  </si>
  <si>
    <t>Raising Canes - food for AVFRA special meeting</t>
  </si>
  <si>
    <t>Eagle Engraving - Banquet Service Award (20 years)</t>
  </si>
  <si>
    <t>Eagle Engraving - Banquet Service Award (15 years)</t>
  </si>
  <si>
    <t>Gifts for Professionals - Banquet Service Award (10 years)</t>
  </si>
  <si>
    <t>360 Communities - Armful of Love</t>
  </si>
  <si>
    <t>Walmart - Station Morale/Team Building - plates for AFS2 party</t>
  </si>
  <si>
    <t>Panada Express - Station Morale/Team Building - food for AFS3 party</t>
  </si>
  <si>
    <t>General Fund (BMO Account *0302)</t>
  </si>
  <si>
    <t>2442 - St. Croix Promotions Retail - Tumbler swag for banquet</t>
  </si>
  <si>
    <t xml:space="preserve">   Credit Card Account for the period 12/28/2018 - 01/29/2019 and paid 02/19/2019</t>
  </si>
  <si>
    <t>Bogarts - $300 room rental for annual banquet</t>
  </si>
  <si>
    <t>Edible Solutions - Aid to Members (baby - Mattingly)</t>
  </si>
  <si>
    <t>USB checking account closed</t>
  </si>
  <si>
    <t>Ending balance when US Bank account was closed</t>
  </si>
  <si>
    <t xml:space="preserve">   Credit Card Account</t>
  </si>
  <si>
    <t>Deluxe - Check Fee</t>
  </si>
  <si>
    <t>5000 - Encore Events - Annual Banquet Linens</t>
  </si>
  <si>
    <t xml:space="preserve">   Credit Card Account for the period 01/28/2019 - 02/27/2019</t>
  </si>
  <si>
    <t>Note: February credit card paid in 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</si>
</sst>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color indexed="9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4" fontId="8" fillId="0" borderId="0"/>
    <xf numFmtId="44" fontId="6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/>
    <xf numFmtId="14" fontId="5" fillId="0" borderId="0" xfId="0" applyNumberFormat="1" applyFont="1"/>
    <xf numFmtId="0" fontId="6" fillId="0" borderId="0" xfId="0" applyFont="1"/>
    <xf numFmtId="14" fontId="6" fillId="0" borderId="0" xfId="0" applyNumberFormat="1" applyFont="1"/>
    <xf numFmtId="0" fontId="0" fillId="0" borderId="10" xfId="0" applyBorder="1"/>
    <xf numFmtId="0" fontId="4" fillId="0" borderId="12" xfId="0" applyFont="1" applyBorder="1"/>
    <xf numFmtId="0" fontId="0" fillId="0" borderId="12" xfId="0" applyBorder="1"/>
    <xf numFmtId="44" fontId="4" fillId="0" borderId="12" xfId="2" applyFont="1" applyBorder="1"/>
    <xf numFmtId="0" fontId="2" fillId="0" borderId="0" xfId="0" applyFont="1"/>
    <xf numFmtId="44" fontId="9" fillId="3" borderId="14" xfId="6" applyFont="1" applyFill="1" applyBorder="1"/>
    <xf numFmtId="0" fontId="4" fillId="0" borderId="0" xfId="3" applyFont="1"/>
    <xf numFmtId="43" fontId="0" fillId="0" borderId="0" xfId="1" applyFont="1"/>
    <xf numFmtId="43" fontId="0" fillId="0" borderId="10" xfId="1" applyFont="1" applyBorder="1"/>
    <xf numFmtId="43" fontId="4" fillId="0" borderId="0" xfId="1" applyFont="1"/>
    <xf numFmtId="43" fontId="0" fillId="0" borderId="12" xfId="1" applyFont="1" applyBorder="1"/>
    <xf numFmtId="43" fontId="4" fillId="0" borderId="11" xfId="2" applyNumberFormat="1" applyFont="1" applyBorder="1"/>
    <xf numFmtId="7" fontId="4" fillId="0" borderId="0" xfId="1" applyNumberFormat="1" applyFont="1"/>
    <xf numFmtId="0" fontId="6" fillId="0" borderId="0" xfId="0" applyFont="1" applyAlignment="1">
      <alignment horizontal="left"/>
    </xf>
    <xf numFmtId="7" fontId="0" fillId="0" borderId="0" xfId="0" applyNumberFormat="1"/>
    <xf numFmtId="7" fontId="2" fillId="0" borderId="0" xfId="0" applyNumberFormat="1" applyFont="1"/>
    <xf numFmtId="0" fontId="9" fillId="3" borderId="9" xfId="0" applyFont="1" applyFill="1" applyBorder="1"/>
    <xf numFmtId="0" fontId="10" fillId="3" borderId="10" xfId="0" applyFont="1" applyFill="1" applyBorder="1"/>
    <xf numFmtId="0" fontId="4" fillId="0" borderId="13" xfId="0" applyFont="1" applyBorder="1" applyAlignment="1">
      <alignment horizontal="left"/>
    </xf>
    <xf numFmtId="0" fontId="0" fillId="0" borderId="0" xfId="0" applyAlignment="1">
      <alignment horizontal="left"/>
    </xf>
    <xf numFmtId="7" fontId="6" fillId="0" borderId="0" xfId="6" applyNumberFormat="1"/>
    <xf numFmtId="43" fontId="6" fillId="0" borderId="0" xfId="1" applyFont="1"/>
    <xf numFmtId="14" fontId="6" fillId="0" borderId="0" xfId="0" applyNumberFormat="1" applyFont="1" applyAlignment="1">
      <alignment horizontal="left"/>
    </xf>
    <xf numFmtId="0" fontId="4" fillId="0" borderId="9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10" fillId="3" borderId="10" xfId="0" applyFont="1" applyFill="1" applyBorder="1" applyAlignment="1">
      <alignment horizontal="left"/>
    </xf>
    <xf numFmtId="44" fontId="4" fillId="0" borderId="0" xfId="1" applyNumberFormat="1" applyFont="1"/>
    <xf numFmtId="0" fontId="0" fillId="0" borderId="15" xfId="0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</cellXfs>
  <cellStyles count="7">
    <cellStyle name="Comma" xfId="1" builtinId="3"/>
    <cellStyle name="Comma 2" xfId="4"/>
    <cellStyle name="Currency" xfId="2" builtinId="4"/>
    <cellStyle name="Currency 2" xfId="6"/>
    <cellStyle name="Currency 4" xfId="5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ke\Desktop\Milbrandt\FIRE%20Form\FIRE-17%20Apple%20Valley%20Firefighters%20Associ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Plan Information"/>
      <sheetName val="Investments"/>
      <sheetName val="Mutual Funds"/>
      <sheetName val="Financial Information"/>
      <sheetName val="Other Items"/>
      <sheetName val="Pension Payments"/>
      <sheetName val="Cash Flows"/>
      <sheetName val="DC"/>
      <sheetName val="MBP"/>
      <sheetName val="MBW"/>
      <sheetName val="Error"/>
      <sheetName val="List"/>
      <sheetName val="Vari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H11" t="b">
            <v>1</v>
          </cell>
        </row>
      </sheetData>
      <sheetData sheetId="8"/>
      <sheetData sheetId="9"/>
      <sheetData sheetId="10"/>
      <sheetData sheetId="11"/>
      <sheetData sheetId="12">
        <row r="2">
          <cell r="Z2" t="str">
            <v>Donation (In)</v>
          </cell>
        </row>
        <row r="3">
          <cell r="Z3" t="str">
            <v>Municipal Contribution (In)</v>
          </cell>
        </row>
        <row r="4">
          <cell r="Z4" t="str">
            <v>State Aid (In)</v>
          </cell>
        </row>
        <row r="5">
          <cell r="Z5" t="str">
            <v>Supplemental Reimbursement (In)</v>
          </cell>
        </row>
        <row r="6">
          <cell r="Z6" t="str">
            <v>Transfer (In)</v>
          </cell>
        </row>
        <row r="7">
          <cell r="Z7" t="str">
            <v>Other Cash Flow In (Describe)</v>
          </cell>
        </row>
        <row r="8">
          <cell r="Z8" t="str">
            <v>Administrative Expense (Out)</v>
          </cell>
        </row>
        <row r="9">
          <cell r="Z9" t="str">
            <v>Benefit Payment (Out)</v>
          </cell>
        </row>
        <row r="10">
          <cell r="Z10" t="str">
            <v>Salary (Out)</v>
          </cell>
        </row>
        <row r="11">
          <cell r="Z11" t="str">
            <v>Other Cash Flow Out (Describe)</v>
          </cell>
        </row>
        <row r="12">
          <cell r="Z12" t="str">
            <v>Investment Fees (Out)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6" zoomScale="80" zoomScaleNormal="80" workbookViewId="0">
      <selection activeCell="B13" sqref="B13:D13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9</v>
      </c>
      <c r="B6" s="43"/>
      <c r="C6" s="43"/>
      <c r="D6" s="43"/>
      <c r="E6" s="43"/>
      <c r="F6" s="44"/>
    </row>
    <row r="8" spans="1:6" x14ac:dyDescent="0.2">
      <c r="A8" s="1" t="s">
        <v>28</v>
      </c>
      <c r="F8" s="17">
        <v>36370.06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29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>
        <v>43482</v>
      </c>
      <c r="C13" s="3" t="s">
        <v>8</v>
      </c>
      <c r="D13" s="26">
        <v>1072</v>
      </c>
      <c r="F13" s="12"/>
    </row>
    <row r="14" spans="1:6" x14ac:dyDescent="0.2">
      <c r="A14" s="1"/>
      <c r="B14" s="27">
        <v>43469</v>
      </c>
      <c r="C14" s="3" t="s">
        <v>52</v>
      </c>
      <c r="D14" s="26">
        <v>50</v>
      </c>
      <c r="F14" s="12"/>
    </row>
    <row r="15" spans="1:6" x14ac:dyDescent="0.2">
      <c r="A15" s="4"/>
      <c r="B15" s="27">
        <v>43487</v>
      </c>
      <c r="C15" s="3" t="s">
        <v>52</v>
      </c>
      <c r="D15" s="26">
        <v>20</v>
      </c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1142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01/31/2019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x14ac:dyDescent="0.2">
      <c r="B25" s="27">
        <v>43467</v>
      </c>
      <c r="C25" t="s">
        <v>53</v>
      </c>
      <c r="D25" s="26">
        <v>-190</v>
      </c>
      <c r="F25" s="12"/>
    </row>
    <row r="26" spans="1:6" x14ac:dyDescent="0.2">
      <c r="B26" s="27">
        <v>43494</v>
      </c>
      <c r="C26" t="s">
        <v>54</v>
      </c>
      <c r="D26" s="26">
        <v>-75</v>
      </c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55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>
        <v>43433</v>
      </c>
      <c r="C31" s="18" t="s">
        <v>65</v>
      </c>
      <c r="D31" s="26">
        <v>-46.79</v>
      </c>
      <c r="E31" s="25"/>
      <c r="F31" s="12"/>
    </row>
    <row r="32" spans="1:6" x14ac:dyDescent="0.2">
      <c r="B32" s="27">
        <v>43440</v>
      </c>
      <c r="C32" t="s">
        <v>66</v>
      </c>
      <c r="D32" s="26">
        <v>-387.41</v>
      </c>
      <c r="F32" s="12"/>
    </row>
    <row r="33" spans="1:6" x14ac:dyDescent="0.2">
      <c r="B33" s="27">
        <v>43444</v>
      </c>
      <c r="C33" t="s">
        <v>67</v>
      </c>
      <c r="D33" s="26">
        <v>-302.95</v>
      </c>
      <c r="F33" s="12"/>
    </row>
    <row r="34" spans="1:6" x14ac:dyDescent="0.2">
      <c r="B34" s="27">
        <v>43444</v>
      </c>
      <c r="C34" t="s">
        <v>68</v>
      </c>
      <c r="D34" s="26">
        <v>-237.95</v>
      </c>
      <c r="F34" s="12"/>
    </row>
    <row r="35" spans="1:6" x14ac:dyDescent="0.2">
      <c r="B35" s="27">
        <v>43446</v>
      </c>
      <c r="C35" t="s">
        <v>69</v>
      </c>
      <c r="D35" s="26">
        <v>-69.3</v>
      </c>
      <c r="F35" s="12"/>
    </row>
    <row r="36" spans="1:6" x14ac:dyDescent="0.2">
      <c r="B36" s="27">
        <v>43455</v>
      </c>
      <c r="C36" t="s">
        <v>70</v>
      </c>
      <c r="D36" s="26">
        <v>-350</v>
      </c>
      <c r="F36" s="12"/>
    </row>
    <row r="37" spans="1:6" x14ac:dyDescent="0.2">
      <c r="B37" s="27">
        <v>43452</v>
      </c>
      <c r="C37" t="s">
        <v>71</v>
      </c>
      <c r="D37" s="26">
        <v>-16.059999999999999</v>
      </c>
      <c r="F37" s="12"/>
    </row>
    <row r="38" spans="1:6" ht="13.5" thickBot="1" x14ac:dyDescent="0.25">
      <c r="B38" s="27">
        <v>43452</v>
      </c>
      <c r="C38" t="s">
        <v>72</v>
      </c>
      <c r="D38" s="26">
        <v>-215.97</v>
      </c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-1891.43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-749.43000000000006</v>
      </c>
    </row>
    <row r="43" spans="1:6" x14ac:dyDescent="0.2">
      <c r="F43" s="12"/>
    </row>
    <row r="44" spans="1:6" x14ac:dyDescent="0.2">
      <c r="A44" s="6" t="s">
        <v>16</v>
      </c>
      <c r="B44" s="29"/>
      <c r="C44" s="7"/>
      <c r="D44" s="15"/>
      <c r="E44" s="15"/>
      <c r="F44" s="8">
        <f>SUM(F8:F43)</f>
        <v>35620.629999999997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01/01/2019</v>
      </c>
      <c r="F48" s="17">
        <v>6281.94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>
        <v>43455</v>
      </c>
      <c r="C52" s="3" t="s">
        <v>70</v>
      </c>
      <c r="D52" s="26">
        <v>-350</v>
      </c>
    </row>
    <row r="53" spans="1:6" x14ac:dyDescent="0.2">
      <c r="A53" s="1"/>
      <c r="B53" s="27"/>
      <c r="C53" s="3"/>
      <c r="D53" s="26"/>
    </row>
    <row r="54" spans="1:6" ht="13.5" thickBot="1" x14ac:dyDescent="0.25">
      <c r="A54" s="1"/>
      <c r="B54" s="27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-350</v>
      </c>
    </row>
    <row r="56" spans="1:6" x14ac:dyDescent="0.2">
      <c r="A56" s="1"/>
    </row>
    <row r="58" spans="1:6" x14ac:dyDescent="0.2">
      <c r="A58" s="9" t="str">
        <f>A44</f>
        <v>Balance 01/31/2019</v>
      </c>
      <c r="F58" s="20">
        <f>SUM(F48,E55)</f>
        <v>5931.94</v>
      </c>
    </row>
    <row r="59" spans="1:6" ht="13.5" thickBot="1" x14ac:dyDescent="0.25"/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29688.69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A6" sqref="A6:F6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44</v>
      </c>
      <c r="F8" s="31">
        <f>Aug!F44</f>
        <v>36074.730000000003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45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C15" s="3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09/30/2019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ht="12.75" customHeight="1" x14ac:dyDescent="0.2">
      <c r="B25" s="27"/>
      <c r="C25" s="32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61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0</v>
      </c>
    </row>
    <row r="43" spans="1:6" x14ac:dyDescent="0.2">
      <c r="F43" s="12"/>
    </row>
    <row r="44" spans="1:6" x14ac:dyDescent="0.2">
      <c r="A44" s="6" t="s">
        <v>24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09/01/2019</v>
      </c>
      <c r="F48" s="17">
        <f>Aug!F58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09/30/2019</v>
      </c>
      <c r="F58" s="20">
        <f>SUM(F48,E55)</f>
        <v>5931.94</v>
      </c>
    </row>
    <row r="59" spans="1:6" ht="13.5" thickBot="1" x14ac:dyDescent="0.25"/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A6" sqref="A6:F6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46</v>
      </c>
      <c r="F8" s="31">
        <f>Sep!F44</f>
        <v>36074.730000000003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47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C15" s="3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10/31/2019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ht="12.75" customHeight="1" x14ac:dyDescent="0.2">
      <c r="B25" s="27"/>
      <c r="C25" s="32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62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0</v>
      </c>
    </row>
    <row r="43" spans="1:6" x14ac:dyDescent="0.2">
      <c r="F43" s="12"/>
    </row>
    <row r="44" spans="1:6" x14ac:dyDescent="0.2">
      <c r="A44" s="6" t="s">
        <v>25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10/01/2019</v>
      </c>
      <c r="F48" s="17">
        <f>Sep!F58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10/31/2019</v>
      </c>
      <c r="F58" s="20">
        <f>SUM(F48,E55)</f>
        <v>5931.94</v>
      </c>
    </row>
    <row r="59" spans="1:6" ht="13.5" thickBot="1" x14ac:dyDescent="0.25"/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A6" sqref="A6:F6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48</v>
      </c>
      <c r="F8" s="31">
        <f>Oct!F44</f>
        <v>36074.730000000003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49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C15" s="3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11/30/2019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ht="12.75" customHeight="1" x14ac:dyDescent="0.2">
      <c r="B25" s="27"/>
      <c r="C25" s="32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63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0</v>
      </c>
    </row>
    <row r="43" spans="1:6" x14ac:dyDescent="0.2">
      <c r="F43" s="12"/>
    </row>
    <row r="44" spans="1:6" x14ac:dyDescent="0.2">
      <c r="A44" s="6" t="s">
        <v>26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11/01/2019</v>
      </c>
      <c r="F48" s="17">
        <f>Oct!F58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11/30/2019</v>
      </c>
      <c r="F58" s="20">
        <f>SUM(F48,E55)</f>
        <v>5931.94</v>
      </c>
    </row>
    <row r="59" spans="1:6" ht="13.5" thickBot="1" x14ac:dyDescent="0.25"/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A6" sqref="A6:F6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50</v>
      </c>
      <c r="F8" s="31">
        <f>Nov!F44</f>
        <v>36074.730000000003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51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C15" s="3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12/31/2019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ht="12.75" customHeight="1" x14ac:dyDescent="0.2">
      <c r="B25" s="27"/>
      <c r="C25" s="32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64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/>
      <c r="D33"/>
      <c r="F33" s="12"/>
    </row>
    <row r="34" spans="1:6" x14ac:dyDescent="0.2">
      <c r="B34"/>
      <c r="D34"/>
      <c r="E34" s="19"/>
      <c r="F34" s="12"/>
    </row>
    <row r="35" spans="1:6" x14ac:dyDescent="0.2">
      <c r="B35"/>
      <c r="D35"/>
      <c r="F35" s="12"/>
    </row>
    <row r="36" spans="1:6" x14ac:dyDescent="0.2">
      <c r="B36"/>
      <c r="D36"/>
      <c r="E36" s="25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0</v>
      </c>
    </row>
    <row r="43" spans="1:6" x14ac:dyDescent="0.2">
      <c r="F43" s="12"/>
    </row>
    <row r="44" spans="1:6" x14ac:dyDescent="0.2">
      <c r="A44" s="6" t="s">
        <v>27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12/01/2019</v>
      </c>
      <c r="F48" s="17">
        <f>Nov!F58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12/31/2019</v>
      </c>
      <c r="F58" s="20">
        <f>SUM(F48,E55)</f>
        <v>5931.94</v>
      </c>
    </row>
    <row r="59" spans="1:6" ht="13.5" thickBot="1" x14ac:dyDescent="0.25"/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C31" sqref="C31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9</v>
      </c>
      <c r="B6" s="43"/>
      <c r="C6" s="43"/>
      <c r="D6" s="43"/>
      <c r="E6" s="43"/>
      <c r="F6" s="44"/>
    </row>
    <row r="8" spans="1:6" x14ac:dyDescent="0.2">
      <c r="A8" s="1" t="s">
        <v>30</v>
      </c>
      <c r="F8" s="31">
        <f>Jan!F44</f>
        <v>35620.629999999997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31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02/28/2019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x14ac:dyDescent="0.2">
      <c r="B25" s="27">
        <v>43504</v>
      </c>
      <c r="C25" t="s">
        <v>74</v>
      </c>
      <c r="D25" s="26">
        <v>-965.41</v>
      </c>
      <c r="F25" s="12"/>
    </row>
    <row r="26" spans="1:6" x14ac:dyDescent="0.2">
      <c r="B26" s="27">
        <v>43516</v>
      </c>
      <c r="C26" t="s">
        <v>78</v>
      </c>
      <c r="D26" s="26">
        <v>-34280.230000000003</v>
      </c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75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>
        <v>43483</v>
      </c>
      <c r="C31" s="18" t="s">
        <v>77</v>
      </c>
      <c r="D31" s="26">
        <v>-74.989999999999995</v>
      </c>
      <c r="E31" s="25"/>
      <c r="F31" s="12"/>
    </row>
    <row r="32" spans="1:6" x14ac:dyDescent="0.2">
      <c r="B32" s="27">
        <v>43488</v>
      </c>
      <c r="C32" s="18" t="s">
        <v>76</v>
      </c>
      <c r="D32" s="26">
        <v>-300</v>
      </c>
      <c r="F32" s="12"/>
    </row>
    <row r="33" spans="1:6" x14ac:dyDescent="0.2">
      <c r="B33" s="27"/>
      <c r="C33" s="18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-35620.630000000005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-35620.630000000005</v>
      </c>
    </row>
    <row r="43" spans="1:6" x14ac:dyDescent="0.2">
      <c r="F43" s="12"/>
    </row>
    <row r="44" spans="1:6" x14ac:dyDescent="0.2">
      <c r="A44" s="6" t="s">
        <v>17</v>
      </c>
      <c r="B44" s="29"/>
      <c r="C44" s="7"/>
      <c r="D44" s="15"/>
      <c r="E44" s="15"/>
      <c r="F44" s="8">
        <f>SUM(F8:F43)</f>
        <v>0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02/01/2019</v>
      </c>
      <c r="F48" s="17">
        <f>Jan!F58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B54" s="27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02/28/2019</v>
      </c>
      <c r="F58" s="20">
        <f>SUM(F48,E55)</f>
        <v>5931.94</v>
      </c>
    </row>
    <row r="59" spans="1:6" ht="13.5" thickBot="1" x14ac:dyDescent="0.25">
      <c r="A59" s="9"/>
      <c r="F59" s="20"/>
    </row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-5931.94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9" zoomScale="80" zoomScaleNormal="80" workbookViewId="0">
      <selection activeCell="C17" sqref="C17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30</v>
      </c>
      <c r="F8" s="31">
        <v>0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31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>
        <v>43518</v>
      </c>
      <c r="C13" s="3" t="s">
        <v>79</v>
      </c>
      <c r="D13" s="26">
        <v>34280.230000000003</v>
      </c>
      <c r="F13" s="12"/>
    </row>
    <row r="14" spans="1:6" x14ac:dyDescent="0.2">
      <c r="A14" s="1"/>
      <c r="B14" s="27">
        <v>43523</v>
      </c>
      <c r="C14" s="3" t="s">
        <v>8</v>
      </c>
      <c r="D14" s="26">
        <v>1056</v>
      </c>
      <c r="F14" s="12"/>
    </row>
    <row r="15" spans="1:6" x14ac:dyDescent="0.2">
      <c r="A15" s="4"/>
      <c r="B15" s="27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35336.230000000003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02/28/2019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x14ac:dyDescent="0.2">
      <c r="B25" s="27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80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35336.230000000003</v>
      </c>
    </row>
    <row r="43" spans="1:6" x14ac:dyDescent="0.2">
      <c r="F43" s="12"/>
    </row>
    <row r="44" spans="1:6" x14ac:dyDescent="0.2">
      <c r="A44" s="6" t="s">
        <v>17</v>
      </c>
      <c r="B44" s="29"/>
      <c r="C44" s="7"/>
      <c r="D44" s="15"/>
      <c r="E44" s="15"/>
      <c r="F44" s="8">
        <f>SUM(F8:F43)</f>
        <v>35336.230000000003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02/01/2019</v>
      </c>
      <c r="F48" s="17">
        <f>Jan!F58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B54" s="27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02/28/2019</v>
      </c>
      <c r="F58" s="20">
        <f>SUM(F48,E55)</f>
        <v>5931.94</v>
      </c>
    </row>
    <row r="59" spans="1:6" ht="13.5" thickBot="1" x14ac:dyDescent="0.25">
      <c r="A59" s="9"/>
      <c r="F59" s="20"/>
    </row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29404.290000000005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zoomScale="80" zoomScaleNormal="80" workbookViewId="0">
      <selection activeCell="C10" sqref="C10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32</v>
      </c>
      <c r="F8" s="31">
        <f>'Feb BMO'!F44</f>
        <v>35336.230000000003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33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>
        <v>43545</v>
      </c>
      <c r="C13" s="3" t="s">
        <v>8</v>
      </c>
      <c r="D13" s="26">
        <v>1024</v>
      </c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1024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03/31/2019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x14ac:dyDescent="0.2">
      <c r="B25" s="27">
        <v>43529</v>
      </c>
      <c r="C25" t="s">
        <v>81</v>
      </c>
      <c r="D25" s="26">
        <v>-8.5</v>
      </c>
      <c r="F25" s="12"/>
    </row>
    <row r="26" spans="1:6" x14ac:dyDescent="0.2">
      <c r="B26" s="27">
        <v>43550</v>
      </c>
      <c r="C26" t="s">
        <v>82</v>
      </c>
      <c r="D26" s="26">
        <v>-277</v>
      </c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83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 t="s">
        <v>84</v>
      </c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-285.5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738.5</v>
      </c>
    </row>
    <row r="43" spans="1:6" x14ac:dyDescent="0.2">
      <c r="F43" s="12"/>
    </row>
    <row r="44" spans="1:6" x14ac:dyDescent="0.2">
      <c r="A44" s="6" t="s">
        <v>18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03/01/2019</v>
      </c>
      <c r="F48" s="17">
        <f>Feb!F58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03/31/2019</v>
      </c>
      <c r="F58" s="20">
        <f>SUM(F48,E55)</f>
        <v>5931.94</v>
      </c>
    </row>
    <row r="59" spans="1:6" ht="13.5" thickBot="1" x14ac:dyDescent="0.25">
      <c r="A59" s="9"/>
      <c r="F59" s="20"/>
    </row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A6" sqref="A6:F6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35</v>
      </c>
      <c r="F8" s="31">
        <f>Mar!F44</f>
        <v>36074.730000000003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34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C15" s="3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04/30/2019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x14ac:dyDescent="0.2">
      <c r="B25" s="27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56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0</v>
      </c>
    </row>
    <row r="43" spans="1:6" x14ac:dyDescent="0.2">
      <c r="F43" s="12"/>
    </row>
    <row r="44" spans="1:6" x14ac:dyDescent="0.2">
      <c r="A44" s="6" t="s">
        <v>19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04/01/2019</v>
      </c>
      <c r="F48" s="17">
        <f>Mar!F58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04/30/2019</v>
      </c>
      <c r="F58" s="20">
        <f>SUM(F48,E55)</f>
        <v>5931.94</v>
      </c>
    </row>
    <row r="59" spans="1:6" ht="13.5" thickBot="1" x14ac:dyDescent="0.25">
      <c r="A59" s="9"/>
      <c r="F59" s="20"/>
    </row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A6" sqref="A6:F6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36</v>
      </c>
      <c r="F8" s="31">
        <f>Apr!F44</f>
        <v>36074.730000000003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37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C15" s="3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05/31/2019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x14ac:dyDescent="0.2">
      <c r="B25" s="27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57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0</v>
      </c>
    </row>
    <row r="43" spans="1:6" x14ac:dyDescent="0.2">
      <c r="F43" s="12"/>
    </row>
    <row r="44" spans="1:6" x14ac:dyDescent="0.2">
      <c r="A44" s="6" t="s">
        <v>20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05/01/2019</v>
      </c>
      <c r="F48" s="17">
        <f>Apr!F58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05/31/2019</v>
      </c>
      <c r="F58" s="20">
        <f>SUM(F48,E55)</f>
        <v>5931.94</v>
      </c>
    </row>
    <row r="59" spans="1:6" ht="13.5" thickBot="1" x14ac:dyDescent="0.25">
      <c r="A59" s="9"/>
      <c r="F59" s="20"/>
    </row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A6" sqref="A6:F6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38</v>
      </c>
      <c r="F8" s="31">
        <f>May!F44</f>
        <v>36074.730000000003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39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C15" s="3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06/30/2019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x14ac:dyDescent="0.2">
      <c r="B25" s="27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58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0</v>
      </c>
    </row>
    <row r="43" spans="1:6" x14ac:dyDescent="0.2">
      <c r="F43" s="12"/>
    </row>
    <row r="44" spans="1:6" x14ac:dyDescent="0.2">
      <c r="A44" s="6" t="s">
        <v>21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06/01/2019</v>
      </c>
      <c r="F48" s="17">
        <f>May!F58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06/30/2019</v>
      </c>
      <c r="F58" s="20">
        <f>SUM(F48,E55)</f>
        <v>5931.94</v>
      </c>
    </row>
    <row r="59" spans="1:6" ht="13.5" thickBot="1" x14ac:dyDescent="0.25">
      <c r="A59" s="9"/>
      <c r="F59" s="20"/>
    </row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A6" sqref="A6:F6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40</v>
      </c>
      <c r="F8" s="31">
        <f>Jun!F44</f>
        <v>36074.730000000003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41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C15" s="3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07/31/2019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x14ac:dyDescent="0.2">
      <c r="B25" s="27"/>
      <c r="C25" s="32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59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0</v>
      </c>
    </row>
    <row r="43" spans="1:6" x14ac:dyDescent="0.2">
      <c r="F43" s="12"/>
    </row>
    <row r="44" spans="1:6" x14ac:dyDescent="0.2">
      <c r="A44" s="6" t="s">
        <v>22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07/01/2019</v>
      </c>
      <c r="F48" s="17">
        <f>Jun!F58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07/31/2019</v>
      </c>
      <c r="F58" s="20">
        <f>SUM(F48,E55)</f>
        <v>5931.94</v>
      </c>
    </row>
    <row r="59" spans="1:6" ht="13.5" thickBot="1" x14ac:dyDescent="0.25">
      <c r="A59" s="9"/>
      <c r="F59" s="20"/>
    </row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80" zoomScaleNormal="80" workbookViewId="0">
      <selection activeCell="A6" sqref="A6:F6"/>
    </sheetView>
  </sheetViews>
  <sheetFormatPr defaultRowHeight="12.75" x14ac:dyDescent="0.2"/>
  <cols>
    <col min="2" max="2" width="21.140625" style="24" customWidth="1"/>
    <col min="3" max="3" width="57" customWidth="1"/>
    <col min="4" max="4" width="12.42578125" style="12" customWidth="1"/>
    <col min="5" max="5" width="13.28515625" style="12" customWidth="1"/>
    <col min="6" max="6" width="14" customWidth="1"/>
  </cols>
  <sheetData>
    <row r="1" spans="1:6" ht="17.25" customHeight="1" x14ac:dyDescent="0.2">
      <c r="A1" s="33" t="s">
        <v>6</v>
      </c>
      <c r="B1" s="34"/>
      <c r="C1" s="34"/>
      <c r="D1" s="34"/>
      <c r="E1" s="34"/>
      <c r="F1" s="35"/>
    </row>
    <row r="2" spans="1:6" ht="17.25" customHeight="1" x14ac:dyDescent="0.2">
      <c r="A2" s="36"/>
      <c r="B2" s="37"/>
      <c r="C2" s="37"/>
      <c r="D2" s="37"/>
      <c r="E2" s="37"/>
      <c r="F2" s="38"/>
    </row>
    <row r="3" spans="1:6" ht="17.25" customHeight="1" thickBot="1" x14ac:dyDescent="0.25">
      <c r="A3" s="39"/>
      <c r="B3" s="40"/>
      <c r="C3" s="40"/>
      <c r="D3" s="40"/>
      <c r="E3" s="40"/>
      <c r="F3" s="41"/>
    </row>
    <row r="5" spans="1:6" ht="13.5" thickBot="1" x14ac:dyDescent="0.25"/>
    <row r="6" spans="1:6" ht="13.5" thickBot="1" x14ac:dyDescent="0.25">
      <c r="A6" s="42" t="s">
        <v>73</v>
      </c>
      <c r="B6" s="43"/>
      <c r="C6" s="43"/>
      <c r="D6" s="43"/>
      <c r="E6" s="43"/>
      <c r="F6" s="44"/>
    </row>
    <row r="8" spans="1:6" x14ac:dyDescent="0.2">
      <c r="A8" s="1" t="s">
        <v>42</v>
      </c>
      <c r="F8" s="31">
        <f>Jul!F44</f>
        <v>36074.730000000003</v>
      </c>
    </row>
    <row r="9" spans="1:6" x14ac:dyDescent="0.2">
      <c r="F9" s="12"/>
    </row>
    <row r="10" spans="1:6" x14ac:dyDescent="0.2">
      <c r="A10" s="1" t="s">
        <v>0</v>
      </c>
      <c r="F10" s="12"/>
    </row>
    <row r="11" spans="1:6" x14ac:dyDescent="0.2">
      <c r="A11" s="3" t="s">
        <v>43</v>
      </c>
      <c r="F11" s="12"/>
    </row>
    <row r="12" spans="1:6" x14ac:dyDescent="0.2">
      <c r="A12" s="2"/>
      <c r="B12" s="23" t="s">
        <v>10</v>
      </c>
      <c r="C12" s="23" t="s">
        <v>7</v>
      </c>
      <c r="D12" s="23" t="s">
        <v>4</v>
      </c>
      <c r="F12" s="12"/>
    </row>
    <row r="13" spans="1:6" x14ac:dyDescent="0.2">
      <c r="A13" s="1"/>
      <c r="B13" s="27"/>
      <c r="C13" s="3"/>
      <c r="D13" s="26"/>
      <c r="F13" s="12"/>
    </row>
    <row r="14" spans="1:6" x14ac:dyDescent="0.2">
      <c r="A14" s="1"/>
      <c r="B14" s="27"/>
      <c r="C14" s="3"/>
      <c r="D14" s="26"/>
      <c r="F14" s="12"/>
    </row>
    <row r="15" spans="1:6" x14ac:dyDescent="0.2">
      <c r="A15" s="4"/>
      <c r="B15" s="27"/>
      <c r="C15" s="3"/>
      <c r="D15" s="26"/>
      <c r="F15" s="12"/>
    </row>
    <row r="16" spans="1:6" x14ac:dyDescent="0.2">
      <c r="A16" s="4"/>
      <c r="B16" s="27"/>
      <c r="D16" s="26"/>
      <c r="F16" s="12"/>
    </row>
    <row r="17" spans="1:6" x14ac:dyDescent="0.2">
      <c r="A17" s="4"/>
      <c r="B17" s="27"/>
      <c r="D17" s="26"/>
      <c r="F17" s="12"/>
    </row>
    <row r="18" spans="1:6" x14ac:dyDescent="0.2">
      <c r="A18" s="4"/>
      <c r="B18" s="27"/>
      <c r="D18" s="26"/>
      <c r="F18" s="12"/>
    </row>
    <row r="19" spans="1:6" ht="13.5" thickBot="1" x14ac:dyDescent="0.25">
      <c r="B19" s="27"/>
      <c r="D19" s="26"/>
      <c r="F19" s="12"/>
    </row>
    <row r="20" spans="1:6" ht="13.5" thickBot="1" x14ac:dyDescent="0.25">
      <c r="B20" s="28" t="s">
        <v>1</v>
      </c>
      <c r="C20" s="5"/>
      <c r="D20" s="13"/>
      <c r="E20" s="16">
        <f>SUM(D13:D19)</f>
        <v>0</v>
      </c>
    </row>
    <row r="21" spans="1:6" x14ac:dyDescent="0.2">
      <c r="F21" s="12"/>
    </row>
    <row r="22" spans="1:6" x14ac:dyDescent="0.2">
      <c r="A22" s="1" t="s">
        <v>2</v>
      </c>
      <c r="F22" s="12"/>
    </row>
    <row r="23" spans="1:6" x14ac:dyDescent="0.2">
      <c r="A23" s="3" t="str">
        <f>A11</f>
        <v xml:space="preserve">   Checking Account dated 08/31/2019</v>
      </c>
      <c r="F23" s="12"/>
    </row>
    <row r="24" spans="1:6" x14ac:dyDescent="0.2">
      <c r="B24" s="23" t="s">
        <v>10</v>
      </c>
      <c r="C24" s="23" t="s">
        <v>12</v>
      </c>
      <c r="D24" s="23" t="s">
        <v>4</v>
      </c>
      <c r="F24" s="12"/>
    </row>
    <row r="25" spans="1:6" ht="12.75" customHeight="1" x14ac:dyDescent="0.2">
      <c r="B25" s="27"/>
      <c r="C25" s="32"/>
      <c r="D25" s="26"/>
      <c r="F25" s="12"/>
    </row>
    <row r="26" spans="1:6" x14ac:dyDescent="0.2">
      <c r="B26" s="27"/>
      <c r="D26" s="26"/>
      <c r="F26" s="12"/>
    </row>
    <row r="27" spans="1:6" x14ac:dyDescent="0.2">
      <c r="B27" s="27"/>
      <c r="D27" s="26"/>
      <c r="F27" s="12"/>
    </row>
    <row r="28" spans="1:6" x14ac:dyDescent="0.2">
      <c r="B28" s="27"/>
      <c r="D28" s="26"/>
      <c r="F28" s="12"/>
    </row>
    <row r="29" spans="1:6" x14ac:dyDescent="0.2">
      <c r="A29" s="3" t="s">
        <v>60</v>
      </c>
      <c r="C29" s="24"/>
      <c r="D29" s="26"/>
      <c r="E29" s="19"/>
      <c r="F29" s="12"/>
    </row>
    <row r="30" spans="1:6" x14ac:dyDescent="0.2">
      <c r="A30" s="1"/>
      <c r="B30" s="23" t="s">
        <v>11</v>
      </c>
      <c r="C30" s="23" t="s">
        <v>13</v>
      </c>
      <c r="D30" s="23" t="s">
        <v>4</v>
      </c>
      <c r="F30" s="12"/>
    </row>
    <row r="31" spans="1:6" x14ac:dyDescent="0.2">
      <c r="A31" s="1"/>
      <c r="B31" s="27"/>
      <c r="C31" s="18"/>
      <c r="D31" s="26"/>
      <c r="E31" s="25"/>
      <c r="F31" s="12"/>
    </row>
    <row r="32" spans="1:6" x14ac:dyDescent="0.2">
      <c r="B32" s="27"/>
      <c r="D32" s="26"/>
      <c r="F32" s="12"/>
    </row>
    <row r="33" spans="1:6" x14ac:dyDescent="0.2">
      <c r="B33" s="27"/>
      <c r="D33" s="26"/>
      <c r="F33" s="12"/>
    </row>
    <row r="34" spans="1:6" x14ac:dyDescent="0.2">
      <c r="B34" s="27"/>
      <c r="D34" s="26"/>
      <c r="F34" s="12"/>
    </row>
    <row r="35" spans="1:6" x14ac:dyDescent="0.2">
      <c r="B35" s="27"/>
      <c r="D35" s="26"/>
      <c r="F35" s="12"/>
    </row>
    <row r="36" spans="1:6" x14ac:dyDescent="0.2">
      <c r="B36" s="27"/>
      <c r="D36" s="26"/>
      <c r="F36" s="12"/>
    </row>
    <row r="37" spans="1:6" x14ac:dyDescent="0.2">
      <c r="B37" s="27"/>
      <c r="D37" s="26"/>
      <c r="F37" s="12"/>
    </row>
    <row r="38" spans="1:6" ht="13.5" thickBot="1" x14ac:dyDescent="0.25">
      <c r="B38" s="27"/>
      <c r="D38" s="26"/>
      <c r="F38" s="12"/>
    </row>
    <row r="39" spans="1:6" ht="13.5" thickBot="1" x14ac:dyDescent="0.25">
      <c r="B39" s="28" t="s">
        <v>3</v>
      </c>
      <c r="C39" s="5"/>
      <c r="D39" s="13"/>
      <c r="E39" s="16">
        <f>SUM(D25:D38)</f>
        <v>0</v>
      </c>
    </row>
    <row r="40" spans="1:6" x14ac:dyDescent="0.2">
      <c r="F40" s="12"/>
    </row>
    <row r="41" spans="1:6" x14ac:dyDescent="0.2">
      <c r="A41" s="11"/>
      <c r="F41" s="14"/>
    </row>
    <row r="42" spans="1:6" x14ac:dyDescent="0.2">
      <c r="A42" s="11" t="s">
        <v>5</v>
      </c>
      <c r="F42" s="14">
        <f>SUM(E20:E39)</f>
        <v>0</v>
      </c>
    </row>
    <row r="43" spans="1:6" x14ac:dyDescent="0.2">
      <c r="F43" s="12"/>
    </row>
    <row r="44" spans="1:6" x14ac:dyDescent="0.2">
      <c r="A44" s="6" t="s">
        <v>23</v>
      </c>
      <c r="B44" s="29"/>
      <c r="C44" s="7"/>
      <c r="D44" s="15"/>
      <c r="E44" s="15"/>
      <c r="F44" s="8">
        <f>SUM(F8:F43)</f>
        <v>36074.730000000003</v>
      </c>
    </row>
    <row r="45" spans="1:6" ht="13.5" thickBot="1" x14ac:dyDescent="0.25"/>
    <row r="46" spans="1:6" ht="13.5" thickBot="1" x14ac:dyDescent="0.25">
      <c r="A46" s="42" t="s">
        <v>14</v>
      </c>
      <c r="B46" s="43"/>
      <c r="C46" s="43"/>
      <c r="D46" s="43"/>
      <c r="E46" s="43"/>
      <c r="F46" s="44"/>
    </row>
    <row r="48" spans="1:6" x14ac:dyDescent="0.2">
      <c r="A48" s="1" t="str">
        <f>A8</f>
        <v>Balance 08/01/2019</v>
      </c>
      <c r="F48" s="17">
        <f>Jul!F58</f>
        <v>5931.94</v>
      </c>
    </row>
    <row r="50" spans="1:6" x14ac:dyDescent="0.2">
      <c r="A50" s="1" t="s">
        <v>2</v>
      </c>
    </row>
    <row r="51" spans="1:6" x14ac:dyDescent="0.2">
      <c r="A51" s="1"/>
      <c r="B51" s="23" t="s">
        <v>10</v>
      </c>
      <c r="C51" s="23" t="s">
        <v>7</v>
      </c>
      <c r="D51" s="23" t="s">
        <v>4</v>
      </c>
    </row>
    <row r="52" spans="1:6" x14ac:dyDescent="0.2">
      <c r="A52" s="1"/>
      <c r="B52" s="27"/>
      <c r="C52" s="3"/>
      <c r="D52" s="26"/>
    </row>
    <row r="53" spans="1:6" x14ac:dyDescent="0.2">
      <c r="A53" s="1"/>
      <c r="B53" s="27"/>
      <c r="C53" s="24"/>
      <c r="D53" s="26"/>
    </row>
    <row r="54" spans="1:6" ht="13.5" thickBot="1" x14ac:dyDescent="0.25">
      <c r="A54" s="1"/>
      <c r="D54" s="26"/>
    </row>
    <row r="55" spans="1:6" ht="13.5" thickBot="1" x14ac:dyDescent="0.25">
      <c r="A55" s="1"/>
      <c r="B55" s="28" t="s">
        <v>3</v>
      </c>
      <c r="C55" s="5"/>
      <c r="D55" s="13"/>
      <c r="E55" s="16">
        <f>SUM(D52:D54)</f>
        <v>0</v>
      </c>
    </row>
    <row r="56" spans="1:6" x14ac:dyDescent="0.2">
      <c r="A56" s="1"/>
    </row>
    <row r="58" spans="1:6" x14ac:dyDescent="0.2">
      <c r="A58" s="9" t="str">
        <f>A44</f>
        <v>Balance 08/31/2019</v>
      </c>
      <c r="F58" s="20">
        <f>SUM(F48,E55)</f>
        <v>5931.94</v>
      </c>
    </row>
    <row r="59" spans="1:6" ht="13.5" thickBot="1" x14ac:dyDescent="0.25">
      <c r="A59" s="9"/>
      <c r="F59" s="20"/>
    </row>
    <row r="60" spans="1:6" ht="13.5" thickBot="1" x14ac:dyDescent="0.25">
      <c r="A60" s="21" t="s">
        <v>15</v>
      </c>
      <c r="B60" s="30"/>
      <c r="C60" s="22"/>
      <c r="D60" s="22"/>
      <c r="E60" s="22"/>
      <c r="F60" s="10">
        <f>F44-F58</f>
        <v>30142.790000000005</v>
      </c>
    </row>
    <row r="62" spans="1:6" x14ac:dyDescent="0.2">
      <c r="F62" s="19"/>
    </row>
  </sheetData>
  <mergeCells count="3">
    <mergeCell ref="A1:F3"/>
    <mergeCell ref="A6:F6"/>
    <mergeCell ref="A46:F46"/>
  </mergeCells>
  <pageMargins left="0.7" right="0.7" top="0.75" bottom="0.75" header="0.3" footer="0.3"/>
  <pageSetup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</vt:lpstr>
      <vt:lpstr>Feb</vt:lpstr>
      <vt:lpstr>Feb BMO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Milbrandt, Chris</dc:creator>
  <cp:lastModifiedBy>Keller, Andy</cp:lastModifiedBy>
  <cp:lastPrinted>2019-02-18T18:39:53Z</cp:lastPrinted>
  <dcterms:created xsi:type="dcterms:W3CDTF">2019-02-12T16:57:33Z</dcterms:created>
  <dcterms:modified xsi:type="dcterms:W3CDTF">2019-04-12T01:24:51Z</dcterms:modified>
</cp:coreProperties>
</file>